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原価計算テンプレ" sheetId="1" state="visible" r:id="rId1"/>
    <sheet name="使い方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4">
    <font>
      <name val="Calibri"/>
      <family val="2"/>
      <color theme="1"/>
      <sz val="11"/>
      <scheme val="minor"/>
    </font>
    <font>
      <b val="1"/>
      <color rgb="00333333"/>
      <sz val="11"/>
    </font>
    <font>
      <b val="1"/>
      <color rgb="00333333"/>
      <sz val="14"/>
    </font>
    <font>
      <b val="1"/>
      <color rgb="00555555"/>
      <sz val="11"/>
    </font>
  </fonts>
  <fills count="4">
    <fill>
      <patternFill/>
    </fill>
    <fill>
      <patternFill patternType="gray125"/>
    </fill>
    <fill>
      <patternFill patternType="solid">
        <fgColor rgb="00EFE9DD"/>
      </patternFill>
    </fill>
    <fill>
      <patternFill patternType="solid">
        <fgColor rgb="00FAF7F1"/>
      </patternFill>
    </fill>
  </fills>
  <borders count="2">
    <border>
      <left/>
      <right/>
      <top/>
      <bottom/>
      <diagonal/>
    </border>
    <border>
      <left style="thin">
        <color rgb="00C8C0AE"/>
      </left>
      <right style="thin">
        <color rgb="00C8C0AE"/>
      </right>
      <top style="thin">
        <color rgb="00C8C0AE"/>
      </top>
      <bottom style="thin">
        <color rgb="00C8C0AE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3" fontId="0" fillId="3" borderId="1" applyAlignment="1" pivotButton="0" quotePrefix="0" xfId="0">
      <alignment horizontal="right" vertical="center"/>
    </xf>
    <xf numFmtId="2" fontId="0" fillId="0" borderId="1" applyAlignment="1" pivotButton="0" quotePrefix="0" xfId="0">
      <alignment horizontal="right" vertical="center"/>
    </xf>
    <xf numFmtId="1" fontId="0" fillId="0" borderId="1" applyAlignment="1" pivotButton="0" quotePrefix="0" xfId="0">
      <alignment horizontal="right" vertical="center"/>
    </xf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4" customWidth="1" min="5" max="5"/>
    <col width="12" customWidth="1" min="6" max="6"/>
    <col width="14" customWidth="1" min="7" max="7"/>
    <col width="16" customWidth="1" min="8" max="8"/>
    <col width="14" customWidth="1" min="9" max="9"/>
    <col width="16" customWidth="1" min="10" max="10"/>
    <col width="14" customWidth="1" min="11" max="11"/>
    <col width="16" customWidth="1" min="12" max="12"/>
  </cols>
  <sheetData>
    <row r="1" ht="36" customHeight="1">
      <c r="A1" s="1" t="inlineStr">
        <is>
          <t>作品名</t>
        </is>
      </c>
      <c r="B1" s="1" t="inlineStr">
        <is>
          <t>材料費(円)</t>
        </is>
      </c>
      <c r="C1" s="1" t="inlineStr">
        <is>
          <t>制作時間(h)</t>
        </is>
      </c>
      <c r="D1" s="1" t="inlineStr">
        <is>
          <t>時給(円)</t>
        </is>
      </c>
      <c r="E1" s="1" t="inlineStr">
        <is>
          <t>人件費(円)</t>
        </is>
      </c>
      <c r="F1" s="1" t="inlineStr">
        <is>
          <t>間接費(円)</t>
        </is>
      </c>
      <c r="G1" s="1" t="inlineStr">
        <is>
          <t>原価合計(円)</t>
        </is>
      </c>
      <c r="H1" s="1" t="inlineStr">
        <is>
          <t>販売手数料率(%)</t>
        </is>
      </c>
      <c r="I1" s="1" t="inlineStr">
        <is>
          <t>目標利益率(%)</t>
        </is>
      </c>
      <c r="J1" s="1" t="inlineStr">
        <is>
          <t>推奨販売価格(円)</t>
        </is>
      </c>
      <c r="K1" s="1" t="inlineStr">
        <is>
          <t>実質利益(円)</t>
        </is>
      </c>
      <c r="L1" s="1" t="inlineStr">
        <is>
          <t>時給換算(円/h)</t>
        </is>
      </c>
    </row>
    <row r="2">
      <c r="A2" s="2" t="inlineStr">
        <is>
          <t>レジンピアスA</t>
        </is>
      </c>
      <c r="B2" s="3" t="n">
        <v>180</v>
      </c>
      <c r="C2" s="4" t="n">
        <v>1.5</v>
      </c>
      <c r="D2" s="3" t="n">
        <v>1500</v>
      </c>
      <c r="E2" s="5">
        <f>C2*D2</f>
        <v/>
      </c>
      <c r="F2" s="3" t="n">
        <v>50</v>
      </c>
      <c r="G2" s="5">
        <f>B2+E2+F2</f>
        <v/>
      </c>
      <c r="H2" s="6" t="n">
        <v>10</v>
      </c>
      <c r="I2" s="7" t="n">
        <v>30</v>
      </c>
      <c r="J2" s="5">
        <f>CEILING(G2/(1-H2/100-I2/100),100)</f>
        <v/>
      </c>
      <c r="K2" s="5">
        <f>J2-G2-J2*H2/100</f>
        <v/>
      </c>
      <c r="L2" s="5">
        <f>K2/C2</f>
        <v/>
      </c>
    </row>
    <row r="3">
      <c r="A3" s="2" t="inlineStr">
        <is>
          <t>布ポーチ</t>
        </is>
      </c>
      <c r="B3" s="3" t="n">
        <v>900</v>
      </c>
      <c r="C3" s="4" t="n">
        <v>2.5</v>
      </c>
      <c r="D3" s="3" t="n">
        <v>1500</v>
      </c>
      <c r="E3" s="5">
        <f>C3*D3</f>
        <v/>
      </c>
      <c r="F3" s="3" t="n">
        <v>80</v>
      </c>
      <c r="G3" s="5">
        <f>B3+E3+F3</f>
        <v/>
      </c>
      <c r="H3" s="6" t="n">
        <v>11</v>
      </c>
      <c r="I3" s="7" t="n">
        <v>35</v>
      </c>
      <c r="J3" s="5">
        <f>CEILING(G3/(1-H3/100-I3/100),100)</f>
        <v/>
      </c>
      <c r="K3" s="5">
        <f>J3-G3-J3*H3/100</f>
        <v/>
      </c>
      <c r="L3" s="5">
        <f>K3/C3</f>
        <v/>
      </c>
    </row>
    <row r="4">
      <c r="A4" s="2" t="inlineStr">
        <is>
          <t>革カードケース</t>
        </is>
      </c>
      <c r="B4" s="3" t="n">
        <v>650</v>
      </c>
      <c r="C4" s="4" t="n">
        <v>1.8</v>
      </c>
      <c r="D4" s="3" t="n">
        <v>1800</v>
      </c>
      <c r="E4" s="5">
        <f>C4*D4</f>
        <v/>
      </c>
      <c r="F4" s="3" t="n">
        <v>60</v>
      </c>
      <c r="G4" s="5">
        <f>B4+E4+F4</f>
        <v/>
      </c>
      <c r="H4" s="6" t="n">
        <v>10</v>
      </c>
      <c r="I4" s="7" t="n">
        <v>40</v>
      </c>
      <c r="J4" s="5">
        <f>CEILING(G4/(1-H4/100-I4/100),100)</f>
        <v/>
      </c>
      <c r="K4" s="5">
        <f>J4-G4-J4*H4/100</f>
        <v/>
      </c>
      <c r="L4" s="5">
        <f>K4/C4</f>
        <v/>
      </c>
    </row>
    <row r="5">
      <c r="A5" s="2" t="n"/>
      <c r="B5" s="3" t="n"/>
      <c r="C5" s="4" t="n"/>
      <c r="D5" s="3" t="n"/>
      <c r="E5" s="5">
        <f>IF(AND(C5&lt;&gt;"",D5&lt;&gt;""),C5*D5,"")</f>
        <v/>
      </c>
      <c r="F5" s="3" t="n"/>
      <c r="G5" s="5">
        <f>IF(SUM(B5,E5,F5)&gt;0,B5+E5+F5,"")</f>
        <v/>
      </c>
      <c r="H5" s="6" t="n"/>
      <c r="I5" s="7" t="n"/>
      <c r="J5" s="5">
        <f>IF(AND(G5&lt;&gt;"",H5&lt;&gt;"",I5&lt;&gt;""),CEILING(G5/(1-H5/100-I5/100),100),"")</f>
        <v/>
      </c>
      <c r="K5" s="5">
        <f>IF(J5&lt;&gt;"",J5-G5-J5*H5/100,"")</f>
        <v/>
      </c>
      <c r="L5" s="5">
        <f>IF(AND(K5&lt;&gt;"",C5&lt;&gt;""),K5/C5,"")</f>
        <v/>
      </c>
    </row>
    <row r="6">
      <c r="A6" s="2" t="n"/>
      <c r="B6" s="3" t="n"/>
      <c r="C6" s="4" t="n"/>
      <c r="D6" s="3" t="n"/>
      <c r="E6" s="5">
        <f>IF(AND(C6&lt;&gt;"",D6&lt;&gt;""),C6*D6,"")</f>
        <v/>
      </c>
      <c r="F6" s="3" t="n"/>
      <c r="G6" s="5">
        <f>IF(SUM(B6,E6,F6)&gt;0,B6+E6+F6,"")</f>
        <v/>
      </c>
      <c r="H6" s="6" t="n"/>
      <c r="I6" s="7" t="n"/>
      <c r="J6" s="5">
        <f>IF(AND(G6&lt;&gt;"",H6&lt;&gt;"",I6&lt;&gt;""),CEILING(G6/(1-H6/100-I6/100),100),"")</f>
        <v/>
      </c>
      <c r="K6" s="5">
        <f>IF(J6&lt;&gt;"",J6-G6-J6*H6/100,"")</f>
        <v/>
      </c>
      <c r="L6" s="5">
        <f>IF(AND(K6&lt;&gt;"",C6&lt;&gt;""),K6/C6,"")</f>
        <v/>
      </c>
    </row>
    <row r="7">
      <c r="A7" s="2" t="n"/>
      <c r="B7" s="3" t="n"/>
      <c r="C7" s="4" t="n"/>
      <c r="D7" s="3" t="n"/>
      <c r="E7" s="5">
        <f>IF(AND(C7&lt;&gt;"",D7&lt;&gt;""),C7*D7,"")</f>
        <v/>
      </c>
      <c r="F7" s="3" t="n"/>
      <c r="G7" s="5">
        <f>IF(SUM(B7,E7,F7)&gt;0,B7+E7+F7,"")</f>
        <v/>
      </c>
      <c r="H7" s="6" t="n"/>
      <c r="I7" s="7" t="n"/>
      <c r="J7" s="5">
        <f>IF(AND(G7&lt;&gt;"",H7&lt;&gt;"",I7&lt;&gt;""),CEILING(G7/(1-H7/100-I7/100),100),"")</f>
        <v/>
      </c>
      <c r="K7" s="5">
        <f>IF(J7&lt;&gt;"",J7-G7-J7*H7/100,"")</f>
        <v/>
      </c>
      <c r="L7" s="5">
        <f>IF(AND(K7&lt;&gt;"",C7&lt;&gt;""),K7/C7,"")</f>
        <v/>
      </c>
    </row>
    <row r="8">
      <c r="A8" s="2" t="n"/>
      <c r="B8" s="3" t="n"/>
      <c r="C8" s="4" t="n"/>
      <c r="D8" s="3" t="n"/>
      <c r="E8" s="5">
        <f>IF(AND(C8&lt;&gt;"",D8&lt;&gt;""),C8*D8,"")</f>
        <v/>
      </c>
      <c r="F8" s="3" t="n"/>
      <c r="G8" s="5">
        <f>IF(SUM(B8,E8,F8)&gt;0,B8+E8+F8,"")</f>
        <v/>
      </c>
      <c r="H8" s="6" t="n"/>
      <c r="I8" s="7" t="n"/>
      <c r="J8" s="5">
        <f>IF(AND(G8&lt;&gt;"",H8&lt;&gt;"",I8&lt;&gt;""),CEILING(G8/(1-H8/100-I8/100),100),"")</f>
        <v/>
      </c>
      <c r="K8" s="5">
        <f>IF(J8&lt;&gt;"",J8-G8-J8*H8/100,"")</f>
        <v/>
      </c>
      <c r="L8" s="5">
        <f>IF(AND(K8&lt;&gt;"",C8&lt;&gt;""),K8/C8,"")</f>
        <v/>
      </c>
    </row>
    <row r="9">
      <c r="A9" s="2" t="n"/>
      <c r="B9" s="3" t="n"/>
      <c r="C9" s="4" t="n"/>
      <c r="D9" s="3" t="n"/>
      <c r="E9" s="5">
        <f>IF(AND(C9&lt;&gt;"",D9&lt;&gt;""),C9*D9,"")</f>
        <v/>
      </c>
      <c r="F9" s="3" t="n"/>
      <c r="G9" s="5">
        <f>IF(SUM(B9,E9,F9)&gt;0,B9+E9+F9,"")</f>
        <v/>
      </c>
      <c r="H9" s="6" t="n"/>
      <c r="I9" s="7" t="n"/>
      <c r="J9" s="5">
        <f>IF(AND(G9&lt;&gt;"",H9&lt;&gt;"",I9&lt;&gt;""),CEILING(G9/(1-H9/100-I9/100),100),"")</f>
        <v/>
      </c>
      <c r="K9" s="5">
        <f>IF(J9&lt;&gt;"",J9-G9-J9*H9/100,"")</f>
        <v/>
      </c>
      <c r="L9" s="5">
        <f>IF(AND(K9&lt;&gt;"",C9&lt;&gt;""),K9/C9,"")</f>
        <v/>
      </c>
    </row>
    <row r="10">
      <c r="A10" s="2" t="n"/>
      <c r="B10" s="3" t="n"/>
      <c r="C10" s="4" t="n"/>
      <c r="D10" s="3" t="n"/>
      <c r="E10" s="5">
        <f>IF(AND(C10&lt;&gt;"",D10&lt;&gt;""),C10*D10,"")</f>
        <v/>
      </c>
      <c r="F10" s="3" t="n"/>
      <c r="G10" s="5">
        <f>IF(SUM(B10,E10,F10)&gt;0,B10+E10+F10,"")</f>
        <v/>
      </c>
      <c r="H10" s="6" t="n"/>
      <c r="I10" s="7" t="n"/>
      <c r="J10" s="5">
        <f>IF(AND(G10&lt;&gt;"",H10&lt;&gt;"",I10&lt;&gt;""),CEILING(G10/(1-H10/100-I10/100),100),"")</f>
        <v/>
      </c>
      <c r="K10" s="5">
        <f>IF(J10&lt;&gt;"",J10-G10-J10*H10/100,"")</f>
        <v/>
      </c>
      <c r="L10" s="5">
        <f>IF(AND(K10&lt;&gt;"",C10&lt;&gt;""),K10/C10,"")</f>
        <v/>
      </c>
    </row>
    <row r="11">
      <c r="A11" s="2" t="n"/>
      <c r="B11" s="3" t="n"/>
      <c r="C11" s="4" t="n"/>
      <c r="D11" s="3" t="n"/>
      <c r="E11" s="5">
        <f>IF(AND(C11&lt;&gt;"",D11&lt;&gt;""),C11*D11,"")</f>
        <v/>
      </c>
      <c r="F11" s="3" t="n"/>
      <c r="G11" s="5">
        <f>IF(SUM(B11,E11,F11)&gt;0,B11+E11+F11,"")</f>
        <v/>
      </c>
      <c r="H11" s="6" t="n"/>
      <c r="I11" s="7" t="n"/>
      <c r="J11" s="5">
        <f>IF(AND(G11&lt;&gt;"",H11&lt;&gt;"",I11&lt;&gt;""),CEILING(G11/(1-H11/100-I11/100),100),"")</f>
        <v/>
      </c>
      <c r="K11" s="5">
        <f>IF(J11&lt;&gt;"",J11-G11-J11*H11/100,"")</f>
        <v/>
      </c>
      <c r="L11" s="5">
        <f>IF(AND(K11&lt;&gt;"",C11&lt;&gt;""),K11/C11,"")</f>
        <v/>
      </c>
    </row>
    <row r="12">
      <c r="A12" s="2" t="n"/>
      <c r="B12" s="3" t="n"/>
      <c r="C12" s="4" t="n"/>
      <c r="D12" s="3" t="n"/>
      <c r="E12" s="5">
        <f>IF(AND(C12&lt;&gt;"",D12&lt;&gt;""),C12*D12,"")</f>
        <v/>
      </c>
      <c r="F12" s="3" t="n"/>
      <c r="G12" s="5">
        <f>IF(SUM(B12,E12,F12)&gt;0,B12+E12+F12,"")</f>
        <v/>
      </c>
      <c r="H12" s="6" t="n"/>
      <c r="I12" s="7" t="n"/>
      <c r="J12" s="5">
        <f>IF(AND(G12&lt;&gt;"",H12&lt;&gt;"",I12&lt;&gt;""),CEILING(G12/(1-H12/100-I12/100),100),"")</f>
        <v/>
      </c>
      <c r="K12" s="5">
        <f>IF(J12&lt;&gt;"",J12-G12-J12*H12/100,"")</f>
        <v/>
      </c>
      <c r="L12" s="5">
        <f>IF(AND(K12&lt;&gt;"",C12&lt;&gt;""),K12/C12,"")</f>
        <v/>
      </c>
    </row>
    <row r="13">
      <c r="A13" s="2" t="n"/>
      <c r="B13" s="3" t="n"/>
      <c r="C13" s="4" t="n"/>
      <c r="D13" s="3" t="n"/>
      <c r="E13" s="5">
        <f>IF(AND(C13&lt;&gt;"",D13&lt;&gt;""),C13*D13,"")</f>
        <v/>
      </c>
      <c r="F13" s="3" t="n"/>
      <c r="G13" s="5">
        <f>IF(SUM(B13,E13,F13)&gt;0,B13+E13+F13,"")</f>
        <v/>
      </c>
      <c r="H13" s="6" t="n"/>
      <c r="I13" s="7" t="n"/>
      <c r="J13" s="5">
        <f>IF(AND(G13&lt;&gt;"",H13&lt;&gt;"",I13&lt;&gt;""),CEILING(G13/(1-H13/100-I13/100),100),"")</f>
        <v/>
      </c>
      <c r="K13" s="5">
        <f>IF(J13&lt;&gt;"",J13-G13-J13*H13/100,"")</f>
        <v/>
      </c>
      <c r="L13" s="5">
        <f>IF(AND(K13&lt;&gt;"",C13&lt;&gt;""),K13/C13,"")</f>
        <v/>
      </c>
    </row>
    <row r="14">
      <c r="A14" s="2" t="n"/>
      <c r="B14" s="3" t="n"/>
      <c r="C14" s="4" t="n"/>
      <c r="D14" s="3" t="n"/>
      <c r="E14" s="5">
        <f>IF(AND(C14&lt;&gt;"",D14&lt;&gt;""),C14*D14,"")</f>
        <v/>
      </c>
      <c r="F14" s="3" t="n"/>
      <c r="G14" s="5">
        <f>IF(SUM(B14,E14,F14)&gt;0,B14+E14+F14,"")</f>
        <v/>
      </c>
      <c r="H14" s="6" t="n"/>
      <c r="I14" s="7" t="n"/>
      <c r="J14" s="5">
        <f>IF(AND(G14&lt;&gt;"",H14&lt;&gt;"",I14&lt;&gt;""),CEILING(G14/(1-H14/100-I14/100),100),"")</f>
        <v/>
      </c>
      <c r="K14" s="5">
        <f>IF(J14&lt;&gt;"",J14-G14-J14*H14/100,"")</f>
        <v/>
      </c>
      <c r="L14" s="5">
        <f>IF(AND(K14&lt;&gt;"",C14&lt;&gt;""),K14/C14,"")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8" t="inlineStr">
        <is>
          <t>ハンドメイド作家向け 原価計算テンプレート</t>
        </is>
      </c>
    </row>
    <row r="2">
      <c r="A2" t="inlineStr"/>
    </row>
    <row r="3">
      <c r="A3" s="9" t="inlineStr">
        <is>
          <t>■ 使い方</t>
        </is>
      </c>
    </row>
    <row r="4">
      <c r="A4" t="inlineStr">
        <is>
          <t>1. シート「原価計算テンプレ」の各列に作品情報を入力してください。</t>
        </is>
      </c>
    </row>
    <row r="5">
      <c r="A5" t="inlineStr">
        <is>
          <t xml:space="preserve">   - B: 材料費（円）</t>
        </is>
      </c>
    </row>
    <row r="6">
      <c r="A6" t="inlineStr">
        <is>
          <t xml:space="preserve">   - C: 制作時間（時間、小数可）</t>
        </is>
      </c>
    </row>
    <row r="7">
      <c r="A7" t="inlineStr">
        <is>
          <t xml:space="preserve">   - D: 時給（円）</t>
        </is>
      </c>
    </row>
    <row r="8">
      <c r="A8" t="inlineStr">
        <is>
          <t xml:space="preserve">   - F: 間接費（梱包・光熱費按分など / 円）</t>
        </is>
      </c>
    </row>
    <row r="9">
      <c r="A9" t="inlineStr">
        <is>
          <t xml:space="preserve">   - H: 販売手数料率（%）   例: minne 10.56, Creema 11</t>
        </is>
      </c>
    </row>
    <row r="10">
      <c r="A10" t="inlineStr">
        <is>
          <t xml:space="preserve">   - I: 目標利益率（%）     例: 30〜40</t>
        </is>
      </c>
    </row>
    <row r="11">
      <c r="A11" t="inlineStr"/>
    </row>
    <row r="12">
      <c r="A12" t="inlineStr">
        <is>
          <t>2. 緑色の列は自動計算されます（数式入り）</t>
        </is>
      </c>
    </row>
    <row r="13">
      <c r="A13" t="inlineStr">
        <is>
          <t xml:space="preserve">   - E: 人件費 = C × D</t>
        </is>
      </c>
    </row>
    <row r="14">
      <c r="A14" t="inlineStr">
        <is>
          <t xml:space="preserve">   - G: 原価合計 = B + E + F</t>
        </is>
      </c>
    </row>
    <row r="15">
      <c r="A15" t="inlineStr">
        <is>
          <t xml:space="preserve">   - J: 推奨販売価格 = CEILING(G ÷ (1 − H/100 − I/100), 100)</t>
        </is>
      </c>
    </row>
    <row r="16">
      <c r="A16" t="inlineStr">
        <is>
          <t xml:space="preserve">        ※100円単位に切り上げ</t>
        </is>
      </c>
    </row>
    <row r="17">
      <c r="A17" t="inlineStr">
        <is>
          <t xml:space="preserve">   - K: 実質利益 = J − G − J × H/100</t>
        </is>
      </c>
    </row>
    <row r="18">
      <c r="A18" t="inlineStr">
        <is>
          <t xml:space="preserve">   - L: 時給換算 = K ÷ C</t>
        </is>
      </c>
    </row>
    <row r="19">
      <c r="A19" t="inlineStr"/>
    </row>
    <row r="20">
      <c r="A20" s="9" t="inlineStr">
        <is>
          <t>■ 注意</t>
        </is>
      </c>
    </row>
    <row r="21">
      <c r="A21" t="inlineStr">
        <is>
          <t>・販売手数料率は2026年6月時点の代表値です。最新は各サービスの公式ヘルプで確認してください。</t>
        </is>
      </c>
    </row>
    <row r="22">
      <c r="A22" t="inlineStr">
        <is>
          <t xml:space="preserve">    - minne:  https://help.minne.com/</t>
        </is>
      </c>
    </row>
    <row r="23">
      <c r="A23" t="inlineStr">
        <is>
          <t xml:space="preserve">    - Creema: https://www.creema.jp/help</t>
        </is>
      </c>
    </row>
    <row r="24">
      <c r="A24" t="inlineStr">
        <is>
          <t xml:space="preserve">    - BASE:   https://thebase.com/pricing</t>
        </is>
      </c>
    </row>
    <row r="25">
      <c r="A25" t="inlineStr">
        <is>
          <t>・推奨販売価格は機械的な目安です。市場相場やブランドの位置づけと併せて判断してください。</t>
        </is>
      </c>
    </row>
    <row r="26">
      <c r="A26" t="inlineStr">
        <is>
          <t>・市場相場は ねだんナビ で確認できます: https://nedan-navigator.jp/market</t>
        </is>
      </c>
    </row>
    <row r="27">
      <c r="A27" t="inlineStr"/>
    </row>
    <row r="28">
      <c r="A28" s="9" t="inlineStr">
        <is>
          <t>■ 関連記事</t>
        </is>
      </c>
    </row>
    <row r="29">
      <c r="A29" t="inlineStr">
        <is>
          <t>・ハンドメイドの原価計算ガイド: https://nedan-navigator.jp/blog/handmade-cost-calculation-guide</t>
        </is>
      </c>
    </row>
    <row r="30">
      <c r="A30" t="inlineStr">
        <is>
          <t>・原価率の目安は50〜60%: https://nedan-navigator.jp/blog/handmade-cost-rate-guide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2026-06-07T05:40:18Z</dcterms:created>
  <dcterms:modified xsi:type="dcterms:W3CDTF">2026-06-07T05:40:18Z</dcterms:modified>
</cp:coreProperties>
</file>